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\- LAVORO\- VACCINI\202510 QDENGA PROROGA 6 MESI\"/>
    </mc:Choice>
  </mc:AlternateContent>
  <xr:revisionPtr revIDLastSave="0" documentId="13_ncr:1_{65366491-3382-4329-810E-468EE94AB13B}" xr6:coauthVersionLast="47" xr6:coauthVersionMax="47" xr10:uidLastSave="{00000000-0000-0000-0000-000000000000}"/>
  <bookViews>
    <workbookView xWindow="31440" yWindow="4245" windowWidth="16650" windowHeight="9240" xr2:uid="{41620021-E514-4A3D-9725-71DB4906780F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K14" i="1"/>
  <c r="J14" i="1"/>
  <c r="J12" i="1"/>
  <c r="K12" i="1"/>
  <c r="J13" i="1"/>
  <c r="K13" i="1"/>
  <c r="I13" i="1"/>
  <c r="I12" i="1"/>
  <c r="J11" i="1"/>
  <c r="K11" i="1"/>
  <c r="I11" i="1"/>
  <c r="L8" i="1"/>
  <c r="I10" i="1"/>
</calcChain>
</file>

<file path=xl/sharedStrings.xml><?xml version="1.0" encoding="utf-8"?>
<sst xmlns="http://schemas.openxmlformats.org/spreadsheetml/2006/main" count="36" uniqueCount="36">
  <si>
    <t>CIG</t>
  </si>
  <si>
    <t>LOTTO</t>
  </si>
  <si>
    <t>SUB-LOTTI</t>
  </si>
  <si>
    <t>ATC</t>
  </si>
  <si>
    <t xml:space="preserve">Descrizione </t>
  </si>
  <si>
    <t>Forma Farmaceutica</t>
  </si>
  <si>
    <t>Dosaggio</t>
  </si>
  <si>
    <t>Unita di Misura</t>
  </si>
  <si>
    <t>Nome commerciale</t>
  </si>
  <si>
    <t>AIC (minsan10)</t>
  </si>
  <si>
    <t>N° Unità posologiche per confezione di vendita</t>
  </si>
  <si>
    <t>Classi di rimborsabilità</t>
  </si>
  <si>
    <t xml:space="preserve">Prezzo unitario di offerta IVA esclusa </t>
  </si>
  <si>
    <t xml:space="preserve">B02762CA6A </t>
  </si>
  <si>
    <t>A</t>
  </si>
  <si>
    <t>J07BX04</t>
  </si>
  <si>
    <t>VACCINO TETRAVALENTE PER LA DENGUE</t>
  </si>
  <si>
    <t>FLACONCINO SC 0,5 ml + 1 SIRINGA PRERIEMPITA + 2 AGHI</t>
  </si>
  <si>
    <t>150 MG + 100 MG</t>
  </si>
  <si>
    <t>DOSE</t>
  </si>
  <si>
    <t xml:space="preserve">QDENGA*SC 1FL 0,5ML+1SIR+2AGHI </t>
  </si>
  <si>
    <t>050458052</t>
  </si>
  <si>
    <t>C</t>
  </si>
  <si>
    <t>codice SISAR</t>
  </si>
  <si>
    <t xml:space="preserve">ASL Cagliari </t>
  </si>
  <si>
    <t>ARES totale fabbisogni</t>
  </si>
  <si>
    <t>1581810 </t>
  </si>
  <si>
    <t xml:space="preserve">ASL Ogliastra </t>
  </si>
  <si>
    <t>cig derivato: B25DED602B</t>
  </si>
  <si>
    <t>ODF: 16903</t>
  </si>
  <si>
    <t>consumato al 28/4/25</t>
  </si>
  <si>
    <t>residuo</t>
  </si>
  <si>
    <t>iva incl</t>
  </si>
  <si>
    <t>6 mesi</t>
  </si>
  <si>
    <t>residuo SUB al 28/04/2025</t>
  </si>
  <si>
    <t>proroga 6 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</si>
</sst>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€&quot;\ #,##0.00;[Red]\-&quot;€&quot;\ #,##0.00"/>
    <numFmt numFmtId="164" formatCode="_-* #,##0.00\ _€_-;\-* #,##0.00\ _€_-;_-* &quot;-&quot;??\ _€_-;_-@_-"/>
    <numFmt numFmtId="165" formatCode="_-* #,##0\ _€_-;\-* #,##0\ _€_-;_-* &quot;-&quot;??\ _€_-;_-@_-"/>
    <numFmt numFmtId="166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3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vertical="center" wrapText="1"/>
    </xf>
    <xf numFmtId="165" fontId="4" fillId="0" borderId="1" xfId="1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6" fontId="0" fillId="0" borderId="0" xfId="0" applyNumberFormat="1"/>
    <xf numFmtId="166" fontId="4" fillId="6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166" fontId="6" fillId="0" borderId="0" xfId="0" applyNumberFormat="1" applyFont="1"/>
    <xf numFmtId="16" fontId="6" fillId="0" borderId="0" xfId="0" applyNumberFormat="1" applyFont="1"/>
    <xf numFmtId="0" fontId="6" fillId="0" borderId="0" xfId="0" applyFont="1"/>
    <xf numFmtId="166" fontId="8" fillId="0" borderId="0" xfId="0" applyNumberFormat="1" applyFont="1"/>
    <xf numFmtId="0" fontId="8" fillId="0" borderId="0" xfId="0" applyFont="1"/>
    <xf numFmtId="0" fontId="6" fillId="0" borderId="0" xfId="0" applyFont="1" applyAlignment="1">
      <alignment horizontal="right"/>
    </xf>
    <xf numFmtId="8" fontId="0" fillId="0" borderId="0" xfId="0" applyNumberFormat="1"/>
    <xf numFmtId="0" fontId="0" fillId="0" borderId="0" xfId="0" applyAlignment="1">
      <alignment horizontal="right"/>
    </xf>
    <xf numFmtId="166" fontId="0" fillId="7" borderId="0" xfId="0" applyNumberFormat="1" applyFill="1"/>
    <xf numFmtId="0" fontId="0" fillId="7" borderId="0" xfId="0" applyFill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BC8D3-BF1B-41F2-AC45-F3E97E750956}">
  <sheetPr>
    <pageSetUpPr fitToPage="1"/>
  </sheetPr>
  <dimension ref="A1:M32"/>
  <sheetViews>
    <sheetView tabSelected="1" topLeftCell="A4" zoomScaleNormal="100" workbookViewId="0">
      <selection activeCell="I14" sqref="I14"/>
    </sheetView>
  </sheetViews>
  <sheetFormatPr defaultRowHeight="15" x14ac:dyDescent="0.25"/>
  <cols>
    <col min="1" max="1" width="13.7109375" customWidth="1"/>
    <col min="2" max="2" width="11.140625" customWidth="1"/>
    <col min="3" max="3" width="8.28515625" customWidth="1"/>
    <col min="4" max="4" width="8.140625" bestFit="1" customWidth="1"/>
    <col min="5" max="5" width="12.140625" customWidth="1"/>
    <col min="6" max="6" width="16.28515625" customWidth="1"/>
    <col min="7" max="7" width="13.42578125" bestFit="1" customWidth="1"/>
    <col min="8" max="8" width="12.7109375" bestFit="1" customWidth="1"/>
    <col min="9" max="9" width="14.42578125" customWidth="1"/>
    <col min="10" max="11" width="13" customWidth="1"/>
    <col min="12" max="12" width="12.85546875" customWidth="1"/>
    <col min="16" max="16" width="14.140625" customWidth="1"/>
    <col min="17" max="17" width="15.140625" customWidth="1"/>
  </cols>
  <sheetData>
    <row r="1" spans="1:13" ht="89.25" x14ac:dyDescent="0.25">
      <c r="A1" s="3" t="s">
        <v>8</v>
      </c>
      <c r="B1" s="3" t="s">
        <v>9</v>
      </c>
      <c r="C1" s="3" t="s">
        <v>10</v>
      </c>
      <c r="D1" s="3" t="s">
        <v>11</v>
      </c>
      <c r="E1" s="4" t="s">
        <v>12</v>
      </c>
      <c r="F1" s="3" t="s">
        <v>23</v>
      </c>
      <c r="G1" t="s">
        <v>29</v>
      </c>
    </row>
    <row r="2" spans="1:13" ht="51" x14ac:dyDescent="0.25">
      <c r="A2" s="9" t="s">
        <v>20</v>
      </c>
      <c r="B2" s="10" t="s">
        <v>21</v>
      </c>
      <c r="C2" s="9">
        <v>1</v>
      </c>
      <c r="D2" s="9" t="s">
        <v>22</v>
      </c>
      <c r="E2" s="14">
        <v>80</v>
      </c>
      <c r="F2" s="12" t="s">
        <v>26</v>
      </c>
      <c r="G2" t="s">
        <v>28</v>
      </c>
    </row>
    <row r="3" spans="1:13" x14ac:dyDescent="0.25">
      <c r="J3" s="15"/>
      <c r="K3" s="15"/>
    </row>
    <row r="4" spans="1:13" ht="25.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2" t="s">
        <v>25</v>
      </c>
      <c r="J4" s="2" t="s">
        <v>24</v>
      </c>
      <c r="K4" s="2" t="s">
        <v>27</v>
      </c>
    </row>
    <row r="5" spans="1:13" ht="63.75" x14ac:dyDescent="0.25">
      <c r="A5" s="5" t="s">
        <v>13</v>
      </c>
      <c r="B5" s="5">
        <v>2</v>
      </c>
      <c r="C5" s="6" t="s">
        <v>14</v>
      </c>
      <c r="D5" s="6" t="s">
        <v>15</v>
      </c>
      <c r="E5" s="7" t="s">
        <v>16</v>
      </c>
      <c r="F5" s="7" t="s">
        <v>17</v>
      </c>
      <c r="G5" s="5" t="s">
        <v>18</v>
      </c>
      <c r="H5" s="8" t="s">
        <v>19</v>
      </c>
      <c r="I5" s="11">
        <v>1251</v>
      </c>
      <c r="J5" s="11">
        <v>1084.3333333333333</v>
      </c>
      <c r="K5" s="11">
        <v>166.66666666666669</v>
      </c>
    </row>
    <row r="6" spans="1:13" x14ac:dyDescent="0.25">
      <c r="I6" s="13">
        <v>100080</v>
      </c>
      <c r="J6" s="13">
        <v>86746.666666666657</v>
      </c>
      <c r="K6" s="13">
        <v>13333.333333333336</v>
      </c>
    </row>
    <row r="7" spans="1:13" x14ac:dyDescent="0.25">
      <c r="G7" s="13"/>
      <c r="H7" s="21"/>
      <c r="I7" s="13">
        <v>10008</v>
      </c>
      <c r="J7" s="13">
        <v>8674.6666666666661</v>
      </c>
      <c r="K7" s="13">
        <v>1333.3333333333337</v>
      </c>
    </row>
    <row r="8" spans="1:13" x14ac:dyDescent="0.25">
      <c r="I8" s="16">
        <v>110088</v>
      </c>
      <c r="J8" s="16">
        <v>95421.333333333328</v>
      </c>
      <c r="K8" s="16">
        <v>14666.66666666667</v>
      </c>
      <c r="L8" s="24">
        <f>(I8/12)*6</f>
        <v>55044</v>
      </c>
      <c r="M8" s="25" t="s">
        <v>33</v>
      </c>
    </row>
    <row r="9" spans="1:13" x14ac:dyDescent="0.25">
      <c r="H9" s="23" t="s">
        <v>30</v>
      </c>
      <c r="I9" s="13">
        <v>29304</v>
      </c>
      <c r="L9" s="13">
        <v>6786</v>
      </c>
      <c r="M9" t="s">
        <v>34</v>
      </c>
    </row>
    <row r="10" spans="1:13" x14ac:dyDescent="0.25">
      <c r="H10" s="18" t="s">
        <v>31</v>
      </c>
      <c r="I10" s="24">
        <f>I8-I9</f>
        <v>80784</v>
      </c>
      <c r="J10" s="13" t="s">
        <v>32</v>
      </c>
    </row>
    <row r="11" spans="1:13" x14ac:dyDescent="0.25">
      <c r="H11" t="s">
        <v>35</v>
      </c>
      <c r="I11" s="13">
        <f>I6/12*6</f>
        <v>50040</v>
      </c>
      <c r="J11" s="13">
        <f t="shared" ref="J11:K11" si="0">J6/12*6</f>
        <v>43373.333333333328</v>
      </c>
      <c r="K11" s="13">
        <f t="shared" si="0"/>
        <v>6666.6666666666679</v>
      </c>
    </row>
    <row r="12" spans="1:13" x14ac:dyDescent="0.25">
      <c r="H12" s="17"/>
      <c r="I12" s="13">
        <f>I11*10%</f>
        <v>5004</v>
      </c>
      <c r="J12" s="13">
        <f t="shared" ref="J12:K12" si="1">J11*10%</f>
        <v>4337.333333333333</v>
      </c>
      <c r="K12" s="13">
        <f t="shared" si="1"/>
        <v>666.66666666666686</v>
      </c>
    </row>
    <row r="13" spans="1:13" x14ac:dyDescent="0.25">
      <c r="I13" s="16">
        <f>+I11+I12</f>
        <v>55044</v>
      </c>
      <c r="J13" s="16">
        <f t="shared" ref="J13:K13" si="2">+J11+J12</f>
        <v>47710.666666666664</v>
      </c>
      <c r="K13" s="16">
        <f t="shared" si="2"/>
        <v>7333.3333333333348</v>
      </c>
    </row>
    <row r="14" spans="1:13" x14ac:dyDescent="0.25">
      <c r="H14" s="18"/>
      <c r="I14" s="13">
        <f>+J14+K14</f>
        <v>27522</v>
      </c>
      <c r="J14" s="16">
        <f>J13/2</f>
        <v>23855.333333333332</v>
      </c>
      <c r="K14" s="16">
        <f>K13/2</f>
        <v>3666.6666666666674</v>
      </c>
    </row>
    <row r="15" spans="1:13" ht="15.75" x14ac:dyDescent="0.25">
      <c r="I15" s="19"/>
    </row>
    <row r="16" spans="1:13" ht="15.75" x14ac:dyDescent="0.25">
      <c r="H16" s="20"/>
    </row>
    <row r="17" spans="6:9" x14ac:dyDescent="0.25">
      <c r="I17" s="13"/>
    </row>
    <row r="18" spans="6:9" x14ac:dyDescent="0.25">
      <c r="I18" s="13"/>
    </row>
    <row r="19" spans="6:9" x14ac:dyDescent="0.25">
      <c r="I19" s="13"/>
    </row>
    <row r="20" spans="6:9" x14ac:dyDescent="0.25">
      <c r="I20" s="13"/>
    </row>
    <row r="22" spans="6:9" x14ac:dyDescent="0.25">
      <c r="F22" s="22"/>
    </row>
    <row r="24" spans="6:9" x14ac:dyDescent="0.25">
      <c r="F24" s="22"/>
    </row>
    <row r="30" spans="6:9" x14ac:dyDescent="0.25">
      <c r="F30" s="22"/>
    </row>
    <row r="32" spans="6:9" x14ac:dyDescent="0.25">
      <c r="F32" s="22"/>
    </row>
  </sheetData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polverino</dc:creator>
  <cp:lastModifiedBy>Davide Podda</cp:lastModifiedBy>
  <cp:lastPrinted>2024-07-04T07:05:54Z</cp:lastPrinted>
  <dcterms:created xsi:type="dcterms:W3CDTF">2024-02-21T09:27:11Z</dcterms:created>
  <dcterms:modified xsi:type="dcterms:W3CDTF">2025-10-29T10:52:01Z</dcterms:modified>
</cp:coreProperties>
</file>